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14-各式政府資源計畫\屏東縣計畫\屏東縣政府-地方型SBIR計畫\115年\07--申請規範\申請文件\"/>
    </mc:Choice>
  </mc:AlternateContent>
  <xr:revisionPtr revIDLastSave="0" documentId="13_ncr:1_{A49D73F8-8A96-4739-83B0-567ECF276FD0}" xr6:coauthVersionLast="36" xr6:coauthVersionMax="47" xr10:uidLastSave="{00000000-0000-0000-0000-000000000000}"/>
  <bookViews>
    <workbookView xWindow="0" yWindow="0" windowWidth="28800" windowHeight="10740" xr2:uid="{00000000-000D-0000-FFFF-FFFF00000000}"/>
  </bookViews>
  <sheets>
    <sheet name="研發總經費預算表" sheetId="5" r:id="rId1"/>
    <sheet name="人事費" sheetId="6" r:id="rId2"/>
    <sheet name="材料費" sheetId="7" r:id="rId3"/>
    <sheet name="設備費" sheetId="8" r:id="rId4"/>
    <sheet name="維護費" sheetId="11" r:id="rId5"/>
    <sheet name="委外費" sheetId="9" r:id="rId6"/>
    <sheet name="專利研究費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5" l="1"/>
  <c r="H11" i="8"/>
  <c r="H10" i="8"/>
  <c r="H6" i="8"/>
  <c r="H5" i="8"/>
  <c r="C14" i="10"/>
  <c r="D8" i="5" s="1"/>
  <c r="B8" i="5" s="1"/>
  <c r="C13" i="10"/>
  <c r="C7" i="10"/>
  <c r="F6" i="11"/>
  <c r="D6" i="5" s="1"/>
  <c r="H12" i="8" l="1"/>
  <c r="H7" i="8"/>
  <c r="H13" i="8" l="1"/>
  <c r="D5" i="5" s="1"/>
  <c r="E7" i="7" l="1"/>
  <c r="F7" i="6"/>
  <c r="E10" i="9" l="1"/>
  <c r="E5" i="7"/>
  <c r="E6" i="7"/>
  <c r="E8" i="7"/>
  <c r="E4" i="7"/>
  <c r="E13" i="6"/>
  <c r="F12" i="6"/>
  <c r="F13" i="6" s="1"/>
  <c r="F6" i="6"/>
  <c r="F8" i="6"/>
  <c r="E9" i="6"/>
  <c r="B6" i="5" l="1"/>
  <c r="D7" i="5"/>
  <c r="B7" i="5" s="1"/>
  <c r="E14" i="6"/>
  <c r="E9" i="7"/>
  <c r="F5" i="6"/>
  <c r="F9" i="6" s="1"/>
  <c r="D4" i="5" l="1"/>
  <c r="B4" i="5" s="1"/>
  <c r="F14" i="6"/>
  <c r="D3" i="5" s="1"/>
  <c r="B5" i="5"/>
  <c r="D9" i="5" l="1"/>
  <c r="B3" i="5"/>
  <c r="B9" i="5" s="1"/>
  <c r="E7" i="5" l="1"/>
  <c r="E4" i="5"/>
  <c r="E3" i="5"/>
  <c r="B10" i="5"/>
  <c r="C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2" authorId="0" shapeId="0" xr:uid="{CB1C06CE-292E-4F9F-834D-B6D60CE0F3D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各科目總經費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細明體"/>
            <family val="3"/>
            <charset val="136"/>
          </rPr>
          <t>計畫總經費</t>
        </r>
      </text>
    </comment>
    <comment ref="F2" authorId="0" shapeId="0" xr:uid="{48ABAE58-494A-44FB-87EF-765E380AA25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各科目總經費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細明體"/>
            <family val="3"/>
            <charset val="136"/>
          </rPr>
          <t>計畫總經費</t>
        </r>
      </text>
    </comment>
  </commentList>
</comments>
</file>

<file path=xl/sharedStrings.xml><?xml version="1.0" encoding="utf-8"?>
<sst xmlns="http://schemas.openxmlformats.org/spreadsheetml/2006/main" count="114" uniqueCount="82">
  <si>
    <t>計畫總經費</t>
  </si>
  <si>
    <t>1.人事費</t>
  </si>
  <si>
    <t>總   計</t>
  </si>
  <si>
    <t>百分比(%)</t>
  </si>
  <si>
    <t>自籌款</t>
    <phoneticPr fontId="2" type="noConversion"/>
  </si>
  <si>
    <t>人事費&lt;60%</t>
    <phoneticPr fontId="2" type="noConversion"/>
  </si>
  <si>
    <t>材料費&lt;25%</t>
    <phoneticPr fontId="2" type="noConversion"/>
  </si>
  <si>
    <t>委外費&lt;50%</t>
    <phoneticPr fontId="2" type="noConversion"/>
  </si>
  <si>
    <t>補助款</t>
    <phoneticPr fontId="2" type="noConversion"/>
  </si>
  <si>
    <t>各科目規定比例</t>
    <phoneticPr fontId="2" type="noConversion"/>
  </si>
  <si>
    <t>研發總經費預算表</t>
    <phoneticPr fontId="2" type="noConversion"/>
  </si>
  <si>
    <t xml:space="preserve">   </t>
  </si>
  <si>
    <t>職稱</t>
  </si>
  <si>
    <t>參與人月</t>
  </si>
  <si>
    <t>小計</t>
  </si>
  <si>
    <t>小              計</t>
  </si>
  <si>
    <t>小             計</t>
  </si>
  <si>
    <t>合             計</t>
  </si>
  <si>
    <t>姓名</t>
    <phoneticPr fontId="2" type="noConversion"/>
  </si>
  <si>
    <t xml:space="preserve">   </t>
    <phoneticPr fontId="2" type="noConversion"/>
  </si>
  <si>
    <t>金額單位：千元</t>
    <phoneticPr fontId="2" type="noConversion"/>
  </si>
  <si>
    <t>填寫說明：
1.請填寫綠底部分
2.表格如不敷使用可自行增列</t>
    <phoneticPr fontId="2" type="noConversion"/>
  </si>
  <si>
    <t>品名</t>
  </si>
  <si>
    <t>單位</t>
  </si>
  <si>
    <t>單價</t>
  </si>
  <si>
    <t>數量</t>
  </si>
  <si>
    <t>總價</t>
  </si>
  <si>
    <t>合      計</t>
  </si>
  <si>
    <t>目前經費比例</t>
    <phoneticPr fontId="2" type="noConversion"/>
  </si>
  <si>
    <t>財產編號</t>
  </si>
  <si>
    <t>設備名稱</t>
  </si>
  <si>
    <t>維護費用估算</t>
  </si>
  <si>
    <t>合計</t>
  </si>
  <si>
    <t>取得日期
(年/月/日)</t>
    <phoneticPr fontId="2" type="noConversion"/>
  </si>
  <si>
    <t>填寫說明：
1.請填寫綠底部分
2.若出現紅底表示編列有誤，請重新調整
3.表格如不敷使用可自行增列
4.設備維護費不得超過設備購入成本之5%</t>
    <phoneticPr fontId="2" type="noConversion"/>
  </si>
  <si>
    <t>期間</t>
  </si>
  <si>
    <t>委託項目名稱</t>
  </si>
  <si>
    <t>委託對象</t>
  </si>
  <si>
    <t>金額</t>
  </si>
  <si>
    <t>合     計</t>
  </si>
  <si>
    <t>委託對象
(請填寫全名)</t>
    <phoneticPr fontId="2" type="noConversion"/>
  </si>
  <si>
    <t>金額
(不含稅)</t>
    <phoneticPr fontId="2" type="noConversion"/>
  </si>
  <si>
    <t>填寫說明：
1.先填寫人事費、材料費、設備費、委外費
2.上表填寫後，請填寫本表綠底部分
3.若出現紅底表示編列有誤，請重新調整
4.經費加總請為整數</t>
    <phoneticPr fontId="2" type="noConversion"/>
  </si>
  <si>
    <t>金額單位：千元</t>
    <phoneticPr fontId="2" type="noConversion"/>
  </si>
  <si>
    <t>小      計</t>
  </si>
  <si>
    <t>(1)專職研究人員薪資</t>
  </si>
  <si>
    <t>(2)顧問費</t>
  </si>
  <si>
    <t>填寫說明：
1.請填寫綠底部分
2.若出現紅底表示編列有誤，請重新調整
3.表格如不敷使用可自行增列
4.待聘人員人月數不得超過研發人月數之30%</t>
    <phoneticPr fontId="2" type="noConversion"/>
  </si>
  <si>
    <t>國內專利</t>
  </si>
  <si>
    <t>擬申請專利之研發成果名稱</t>
  </si>
  <si>
    <t>申請類型</t>
  </si>
  <si>
    <t>小   計</t>
  </si>
  <si>
    <t>國外專利</t>
  </si>
  <si>
    <t>申請國家</t>
  </si>
  <si>
    <t>合   計</t>
  </si>
  <si>
    <t>轉委託研究
(請自行加行列出所有案件資料)</t>
    <phoneticPr fontId="2" type="noConversion"/>
  </si>
  <si>
    <t>技術引進
(請自行加行列出所有案件資料)</t>
    <phoneticPr fontId="2" type="noConversion"/>
  </si>
  <si>
    <t>5.技術(關鍵智財)引進及委託研究費</t>
    <phoneticPr fontId="2" type="noConversion"/>
  </si>
  <si>
    <t>3.研發設備使用費</t>
  </si>
  <si>
    <t>4.研發設備維護費</t>
  </si>
  <si>
    <t>5.技術引進及委託研究費</t>
  </si>
  <si>
    <t>6.專利申請費</t>
    <phoneticPr fontId="17" type="noConversion"/>
  </si>
  <si>
    <r>
      <t>備註：當編列之補助款大於自籌款時，該錯誤會</t>
    </r>
    <r>
      <rPr>
        <sz val="12"/>
        <color indexed="10"/>
        <rFont val="標楷體"/>
        <family val="4"/>
        <charset val="136"/>
      </rPr>
      <t>以紅底標示或跳出錯誤視窗</t>
    </r>
    <r>
      <rPr>
        <sz val="12"/>
        <color indexed="8"/>
        <rFont val="標楷體"/>
        <family val="4"/>
        <charset val="136"/>
      </rPr>
      <t>，請修改至自籌款大於補助款後即可消失</t>
    </r>
    <phoneticPr fontId="11" type="noConversion"/>
  </si>
  <si>
    <t>平均月薪(請填投保薪資)</t>
    <phoneticPr fontId="2" type="noConversion"/>
  </si>
  <si>
    <t>酬勞費</t>
    <phoneticPr fontId="2" type="noConversion"/>
  </si>
  <si>
    <t>4.研發設備維護費</t>
    <phoneticPr fontId="2" type="noConversion"/>
  </si>
  <si>
    <t>購入成本</t>
    <phoneticPr fontId="2" type="noConversion"/>
  </si>
  <si>
    <t>數量</t>
    <phoneticPr fontId="2" type="noConversion"/>
  </si>
  <si>
    <t>(2) 新增設備</t>
    <phoneticPr fontId="2" type="noConversion"/>
  </si>
  <si>
    <t>(1) 已有設備</t>
    <phoneticPr fontId="2" type="noConversion"/>
  </si>
  <si>
    <t>取得時間
(年、月、日)</t>
    <phoneticPr fontId="2" type="noConversion"/>
  </si>
  <si>
    <t>帳面價值
(取得原價減預留殘值) 
B</t>
    <phoneticPr fontId="2" type="noConversion"/>
  </si>
  <si>
    <t>購入成本
A</t>
    <phoneticPr fontId="2" type="noConversion"/>
  </si>
  <si>
    <t>月使用費
BxC/(E*12)*F</t>
    <phoneticPr fontId="2" type="noConversion"/>
  </si>
  <si>
    <t>投入月數
F</t>
    <phoneticPr fontId="2" type="noConversion"/>
  </si>
  <si>
    <t>數量
C</t>
    <phoneticPr fontId="2" type="noConversion"/>
  </si>
  <si>
    <t>耐用年數
E</t>
    <phoneticPr fontId="2" type="noConversion"/>
  </si>
  <si>
    <t>月使用費
AxC/(E*12)*F</t>
    <phoneticPr fontId="2" type="noConversion"/>
  </si>
  <si>
    <t>6.專利申請費</t>
    <phoneticPr fontId="2" type="noConversion"/>
  </si>
  <si>
    <t>2.消耗性器材及原材料費</t>
    <phoneticPr fontId="2" type="noConversion"/>
  </si>
  <si>
    <t>2.消耗性器材及原材料費</t>
    <phoneticPr fontId="2" type="noConversion"/>
  </si>
  <si>
    <t xml:space="preserve">3.研發設備使用費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</si>
</sst>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%"/>
    <numFmt numFmtId="177" formatCode="#,##0_ "/>
  </numFmts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2"/>
      <color rgb="FF9C570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rgb="FF0000FF"/>
      <name val="標楷體"/>
      <family val="4"/>
      <charset val="136"/>
    </font>
    <font>
      <sz val="11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2"/>
      <color indexed="10"/>
      <name val="標楷體"/>
      <family val="4"/>
      <charset val="136"/>
    </font>
    <font>
      <sz val="12"/>
      <color indexed="8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9" fontId="3" fillId="0" borderId="0" xfId="0" applyNumberFormat="1" applyFont="1" applyProtection="1">
      <alignment vertical="center"/>
      <protection locked="0"/>
    </xf>
    <xf numFmtId="0" fontId="8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>
      <alignment vertical="center"/>
    </xf>
    <xf numFmtId="176" fontId="3" fillId="3" borderId="1" xfId="1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9" fontId="3" fillId="0" borderId="0" xfId="1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Font="1">
      <alignment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quotePrefix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3" fillId="0" borderId="0" xfId="2" applyFont="1" applyFill="1" applyAlignment="1">
      <alignment vertical="center" wrapText="1"/>
    </xf>
    <xf numFmtId="9" fontId="3" fillId="0" borderId="1" xfId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77" fontId="15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0" fontId="3" fillId="0" borderId="1" xfId="1" applyNumberFormat="1" applyFont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3" fillId="5" borderId="0" xfId="2" applyFont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</cellXfs>
  <cellStyles count="3">
    <cellStyle name="一般" xfId="0" builtinId="0"/>
    <cellStyle name="中等" xfId="2" builtinId="28"/>
    <cellStyle name="百分比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0D7BE-820C-437A-A66C-CCDFCD4C9EE5}">
  <dimension ref="A1:K13"/>
  <sheetViews>
    <sheetView tabSelected="1" zoomScaleNormal="100" workbookViewId="0">
      <selection activeCell="C12" sqref="C12"/>
    </sheetView>
  </sheetViews>
  <sheetFormatPr defaultColWidth="9" defaultRowHeight="16.5" x14ac:dyDescent="0.25"/>
  <cols>
    <col min="1" max="1" width="59.875" style="1" customWidth="1"/>
    <col min="2" max="4" width="12.125" style="1" customWidth="1"/>
    <col min="5" max="5" width="12.625" style="1" customWidth="1"/>
    <col min="6" max="6" width="14.75" style="1" customWidth="1"/>
    <col min="7" max="16384" width="9" style="1"/>
  </cols>
  <sheetData>
    <row r="1" spans="1:11" ht="21" customHeight="1" x14ac:dyDescent="0.25">
      <c r="A1" s="41" t="s">
        <v>42</v>
      </c>
      <c r="B1" s="40" t="s">
        <v>10</v>
      </c>
      <c r="C1" s="40"/>
      <c r="D1" s="40"/>
      <c r="E1" s="42"/>
      <c r="F1" s="43"/>
    </row>
    <row r="2" spans="1:11" ht="73.5" customHeight="1" x14ac:dyDescent="0.25">
      <c r="A2" s="41"/>
      <c r="B2" s="3" t="s">
        <v>8</v>
      </c>
      <c r="C2" s="3" t="s">
        <v>4</v>
      </c>
      <c r="D2" s="3" t="s">
        <v>0</v>
      </c>
      <c r="E2" s="7" t="s">
        <v>28</v>
      </c>
      <c r="F2" s="9" t="s">
        <v>9</v>
      </c>
      <c r="H2" s="44" t="s">
        <v>62</v>
      </c>
      <c r="I2" s="44"/>
      <c r="J2" s="44"/>
      <c r="K2" s="44"/>
    </row>
    <row r="3" spans="1:11" ht="21" customHeight="1" x14ac:dyDescent="0.25">
      <c r="A3" s="26" t="s">
        <v>1</v>
      </c>
      <c r="B3" s="8">
        <f>D3-C3</f>
        <v>613.99999999999977</v>
      </c>
      <c r="C3" s="2">
        <v>780.8</v>
      </c>
      <c r="D3" s="3">
        <f>人事費!F14</f>
        <v>1394.7999999999997</v>
      </c>
      <c r="E3" s="11">
        <f>D3/D9</f>
        <v>0.55860149382246338</v>
      </c>
      <c r="F3" s="12" t="s">
        <v>5</v>
      </c>
      <c r="G3" s="4"/>
      <c r="H3" s="28"/>
      <c r="I3" s="28"/>
      <c r="J3" s="28"/>
      <c r="K3" s="28"/>
    </row>
    <row r="4" spans="1:11" ht="21" customHeight="1" x14ac:dyDescent="0.25">
      <c r="A4" s="27" t="s">
        <v>79</v>
      </c>
      <c r="B4" s="72">
        <f t="shared" ref="B4:B8" si="0">D4-C4</f>
        <v>100.14999999999998</v>
      </c>
      <c r="C4" s="73">
        <v>268</v>
      </c>
      <c r="D4" s="33">
        <f>材料費!E9</f>
        <v>368.15</v>
      </c>
      <c r="E4" s="11">
        <f>D4/D9</f>
        <v>0.14743987664951241</v>
      </c>
      <c r="F4" s="12" t="s">
        <v>6</v>
      </c>
      <c r="G4" s="4"/>
      <c r="H4" s="28"/>
      <c r="I4" s="28"/>
      <c r="J4" s="28"/>
      <c r="K4" s="28"/>
    </row>
    <row r="5" spans="1:11" ht="21" customHeight="1" x14ac:dyDescent="0.25">
      <c r="A5" s="27" t="s">
        <v>58</v>
      </c>
      <c r="B5" s="8">
        <f t="shared" si="0"/>
        <v>19</v>
      </c>
      <c r="C5" s="2">
        <v>60</v>
      </c>
      <c r="D5" s="33">
        <f>設備費!H13</f>
        <v>79</v>
      </c>
      <c r="E5" s="11"/>
      <c r="F5" s="12"/>
      <c r="G5" s="4"/>
      <c r="H5" s="10"/>
      <c r="I5" s="10"/>
      <c r="J5" s="10"/>
      <c r="K5" s="10"/>
    </row>
    <row r="6" spans="1:11" ht="21" customHeight="1" x14ac:dyDescent="0.25">
      <c r="A6" s="26" t="s">
        <v>59</v>
      </c>
      <c r="B6" s="8">
        <f t="shared" si="0"/>
        <v>7</v>
      </c>
      <c r="C6" s="2">
        <v>18</v>
      </c>
      <c r="D6" s="33">
        <f>維護費!F6</f>
        <v>25</v>
      </c>
      <c r="E6" s="11"/>
      <c r="F6" s="12"/>
      <c r="G6" s="4"/>
    </row>
    <row r="7" spans="1:11" ht="21" customHeight="1" x14ac:dyDescent="0.25">
      <c r="A7" s="27" t="s">
        <v>60</v>
      </c>
      <c r="B7" s="8">
        <f t="shared" si="0"/>
        <v>245</v>
      </c>
      <c r="C7" s="2">
        <v>355</v>
      </c>
      <c r="D7" s="33">
        <f>委外費!E10</f>
        <v>600</v>
      </c>
      <c r="E7" s="11">
        <f>D7/D9</f>
        <v>0.24029315765233586</v>
      </c>
      <c r="F7" s="12" t="s">
        <v>7</v>
      </c>
      <c r="G7" s="4"/>
    </row>
    <row r="8" spans="1:11" ht="21" customHeight="1" x14ac:dyDescent="0.25">
      <c r="A8" s="27" t="s">
        <v>61</v>
      </c>
      <c r="B8" s="8">
        <f t="shared" si="0"/>
        <v>14</v>
      </c>
      <c r="C8" s="2">
        <v>16</v>
      </c>
      <c r="D8" s="33">
        <f>專利研究費!C14</f>
        <v>30</v>
      </c>
      <c r="E8" s="11"/>
      <c r="F8" s="12"/>
      <c r="G8" s="4"/>
    </row>
    <row r="9" spans="1:11" ht="21" customHeight="1" x14ac:dyDescent="0.25">
      <c r="A9" s="3" t="s">
        <v>2</v>
      </c>
      <c r="B9" s="25">
        <f>SUM(B3:B8)</f>
        <v>999.14999999999975</v>
      </c>
      <c r="C9" s="2">
        <f>SUM(C3:C8)</f>
        <v>1497.8</v>
      </c>
      <c r="D9" s="25">
        <f>SUM(D3:D8)</f>
        <v>2496.9499999999998</v>
      </c>
    </row>
    <row r="10" spans="1:11" ht="21" customHeight="1" x14ac:dyDescent="0.25">
      <c r="A10" s="3" t="s">
        <v>3</v>
      </c>
      <c r="B10" s="36">
        <f>B9/D9</f>
        <v>0.4001481807805522</v>
      </c>
      <c r="C10" s="36">
        <f>C9/D9</f>
        <v>0.59985181921944775</v>
      </c>
      <c r="D10" s="29">
        <v>1</v>
      </c>
    </row>
    <row r="13" spans="1:11" x14ac:dyDescent="0.25">
      <c r="A13" s="23" t="s">
        <v>43</v>
      </c>
    </row>
  </sheetData>
  <mergeCells count="4">
    <mergeCell ref="B1:D1"/>
    <mergeCell ref="A1:A2"/>
    <mergeCell ref="E1:F1"/>
    <mergeCell ref="H2:K2"/>
  </mergeCells>
  <phoneticPr fontId="2" type="noConversion"/>
  <conditionalFormatting sqref="C3">
    <cfRule type="cellIs" dxfId="7" priority="12" operator="lessThan">
      <formula>$B$3</formula>
    </cfRule>
  </conditionalFormatting>
  <conditionalFormatting sqref="C4">
    <cfRule type="cellIs" dxfId="6" priority="11" operator="lessThan">
      <formula>$B$4</formula>
    </cfRule>
  </conditionalFormatting>
  <conditionalFormatting sqref="C5">
    <cfRule type="cellIs" dxfId="5" priority="10" operator="lessThan">
      <formula>$B$5</formula>
    </cfRule>
  </conditionalFormatting>
  <conditionalFormatting sqref="C6:C9">
    <cfRule type="cellIs" dxfId="4" priority="9" operator="lessThan">
      <formula>$B$6</formula>
    </cfRule>
  </conditionalFormatting>
  <conditionalFormatting sqref="E3:E4">
    <cfRule type="cellIs" dxfId="3" priority="4" operator="greaterThan">
      <formula>0.6</formula>
    </cfRule>
  </conditionalFormatting>
  <conditionalFormatting sqref="E5">
    <cfRule type="cellIs" dxfId="2" priority="2" operator="greaterThan">
      <formula>0.5</formula>
    </cfRule>
  </conditionalFormatting>
  <conditionalFormatting sqref="E6:E8">
    <cfRule type="cellIs" dxfId="1" priority="1" operator="greaterThan">
      <formula>0.5</formula>
    </cfRule>
  </conditionalFormatting>
  <pageMargins left="0.7" right="0.7" top="0.75" bottom="0.75" header="0.3" footer="0.3"/>
  <pageSetup paperSize="9" orientation="portrait" r:id="rId1"/>
  <ignoredErrors>
    <ignoredError sqref="D3:D6 B10:C10 D7:D9 B9 E7 E3:E4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1E65E-92A9-418B-9DC1-D16BD0FBB4B0}">
  <dimension ref="A1:K18"/>
  <sheetViews>
    <sheetView workbookViewId="0">
      <selection activeCell="H9" sqref="H9"/>
    </sheetView>
  </sheetViews>
  <sheetFormatPr defaultRowHeight="16.5" x14ac:dyDescent="0.25"/>
  <cols>
    <col min="1" max="1" width="14" customWidth="1"/>
    <col min="2" max="2" width="14.75" customWidth="1"/>
    <col min="3" max="3" width="14" customWidth="1"/>
    <col min="4" max="4" width="9.5" bestFit="1" customWidth="1"/>
    <col min="5" max="6" width="15.625" customWidth="1"/>
  </cols>
  <sheetData>
    <row r="1" spans="1:11" ht="95.25" customHeight="1" x14ac:dyDescent="0.25">
      <c r="A1" s="45" t="s">
        <v>47</v>
      </c>
      <c r="B1" s="46"/>
      <c r="C1" s="46"/>
      <c r="D1" s="46"/>
      <c r="E1" s="46"/>
      <c r="F1" s="46"/>
      <c r="G1" s="24"/>
      <c r="H1" s="24"/>
    </row>
    <row r="2" spans="1:11" ht="21" customHeight="1" x14ac:dyDescent="0.25">
      <c r="A2" s="48" t="s">
        <v>1</v>
      </c>
      <c r="B2" s="48"/>
      <c r="C2" s="48"/>
      <c r="D2" s="48"/>
      <c r="E2" s="48"/>
      <c r="F2" s="48"/>
      <c r="G2" s="24"/>
      <c r="H2" s="24"/>
      <c r="J2" s="5" t="s">
        <v>11</v>
      </c>
      <c r="K2" s="5" t="s">
        <v>19</v>
      </c>
    </row>
    <row r="3" spans="1:11" ht="21" customHeight="1" x14ac:dyDescent="0.25">
      <c r="A3" s="51" t="s">
        <v>45</v>
      </c>
      <c r="B3" s="51"/>
      <c r="C3" s="51"/>
      <c r="D3" s="51"/>
      <c r="E3" s="51"/>
      <c r="F3" s="51"/>
      <c r="G3" s="24"/>
      <c r="H3" s="24"/>
    </row>
    <row r="4" spans="1:11" ht="21" customHeight="1" x14ac:dyDescent="0.25">
      <c r="A4" s="18" t="s">
        <v>18</v>
      </c>
      <c r="B4" s="18" t="s">
        <v>12</v>
      </c>
      <c r="C4" s="47" t="s">
        <v>63</v>
      </c>
      <c r="D4" s="47"/>
      <c r="E4" s="18" t="s">
        <v>13</v>
      </c>
      <c r="F4" s="18" t="s">
        <v>14</v>
      </c>
      <c r="G4" s="24"/>
      <c r="H4" s="24"/>
    </row>
    <row r="5" spans="1:11" ht="21" customHeight="1" x14ac:dyDescent="0.25">
      <c r="A5" s="19"/>
      <c r="B5" s="19"/>
      <c r="C5" s="49">
        <v>45.8</v>
      </c>
      <c r="D5" s="49"/>
      <c r="E5" s="20">
        <v>4</v>
      </c>
      <c r="F5" s="70">
        <f>C5*E5</f>
        <v>183.2</v>
      </c>
      <c r="G5" s="24"/>
      <c r="H5" s="24"/>
    </row>
    <row r="6" spans="1:11" ht="21" customHeight="1" x14ac:dyDescent="0.25">
      <c r="A6" s="19"/>
      <c r="B6" s="19"/>
      <c r="C6" s="49">
        <v>45.8</v>
      </c>
      <c r="D6" s="49"/>
      <c r="E6" s="20">
        <v>8</v>
      </c>
      <c r="F6" s="70">
        <f t="shared" ref="F6:F8" si="0">C6*E6</f>
        <v>366.4</v>
      </c>
      <c r="G6" s="24"/>
      <c r="H6" s="24"/>
    </row>
    <row r="7" spans="1:11" ht="21" customHeight="1" x14ac:dyDescent="0.25">
      <c r="A7" s="19"/>
      <c r="B7" s="19"/>
      <c r="C7" s="49">
        <v>37.26</v>
      </c>
      <c r="D7" s="49"/>
      <c r="E7" s="20">
        <v>10</v>
      </c>
      <c r="F7" s="70">
        <f t="shared" si="0"/>
        <v>372.59999999999997</v>
      </c>
      <c r="G7" s="24"/>
      <c r="H7" s="24"/>
    </row>
    <row r="8" spans="1:11" ht="21" customHeight="1" x14ac:dyDescent="0.25">
      <c r="A8" s="19"/>
      <c r="B8" s="19"/>
      <c r="C8" s="49">
        <v>37.26</v>
      </c>
      <c r="D8" s="49"/>
      <c r="E8" s="20">
        <v>10</v>
      </c>
      <c r="F8" s="70">
        <f t="shared" si="0"/>
        <v>372.59999999999997</v>
      </c>
      <c r="G8" s="24"/>
      <c r="H8" s="24"/>
    </row>
    <row r="9" spans="1:11" ht="21" customHeight="1" x14ac:dyDescent="0.25">
      <c r="A9" s="47" t="s">
        <v>15</v>
      </c>
      <c r="B9" s="47"/>
      <c r="C9" s="47"/>
      <c r="D9" s="47"/>
      <c r="E9" s="18">
        <f>SUM(E5:E8)</f>
        <v>32</v>
      </c>
      <c r="F9" s="70">
        <f>SUM(F5:F8)</f>
        <v>1294.7999999999997</v>
      </c>
      <c r="G9" s="24"/>
      <c r="H9" s="24"/>
    </row>
    <row r="10" spans="1:11" ht="21" customHeight="1" x14ac:dyDescent="0.25">
      <c r="A10" s="50" t="s">
        <v>46</v>
      </c>
      <c r="B10" s="50"/>
      <c r="C10" s="50"/>
      <c r="D10" s="50"/>
      <c r="E10" s="50"/>
      <c r="F10" s="50"/>
      <c r="G10" s="24"/>
      <c r="H10" s="24"/>
    </row>
    <row r="11" spans="1:11" ht="21" customHeight="1" x14ac:dyDescent="0.25">
      <c r="A11" s="18" t="s">
        <v>18</v>
      </c>
      <c r="B11" s="18" t="s">
        <v>12</v>
      </c>
      <c r="C11" s="52" t="s">
        <v>64</v>
      </c>
      <c r="D11" s="53"/>
      <c r="E11" s="18" t="s">
        <v>13</v>
      </c>
      <c r="F11" s="18" t="s">
        <v>14</v>
      </c>
      <c r="G11" s="24"/>
      <c r="H11" s="24"/>
    </row>
    <row r="12" spans="1:11" ht="21" customHeight="1" x14ac:dyDescent="0.25">
      <c r="A12" s="19"/>
      <c r="B12" s="19"/>
      <c r="C12" s="54">
        <v>10</v>
      </c>
      <c r="D12" s="55"/>
      <c r="E12" s="20">
        <v>10</v>
      </c>
      <c r="F12" s="18">
        <f>C12*E12</f>
        <v>100</v>
      </c>
      <c r="G12" s="24"/>
      <c r="H12" s="24"/>
    </row>
    <row r="13" spans="1:11" ht="21" customHeight="1" x14ac:dyDescent="0.25">
      <c r="A13" s="47" t="s">
        <v>16</v>
      </c>
      <c r="B13" s="47"/>
      <c r="C13" s="47"/>
      <c r="D13" s="47"/>
      <c r="E13" s="18">
        <f>SUM(E12)</f>
        <v>10</v>
      </c>
      <c r="F13" s="18">
        <f>SUM(F12)</f>
        <v>100</v>
      </c>
      <c r="G13" s="24"/>
      <c r="H13" s="24"/>
    </row>
    <row r="14" spans="1:11" ht="21" customHeight="1" x14ac:dyDescent="0.25">
      <c r="A14" s="47" t="s">
        <v>17</v>
      </c>
      <c r="B14" s="47"/>
      <c r="C14" s="47"/>
      <c r="D14" s="47"/>
      <c r="E14" s="18">
        <f>E9+E13</f>
        <v>42</v>
      </c>
      <c r="F14" s="18">
        <f>F9+F13</f>
        <v>1394.7999999999997</v>
      </c>
      <c r="G14" s="24"/>
      <c r="H14" s="24"/>
    </row>
    <row r="15" spans="1:11" x14ac:dyDescent="0.25">
      <c r="A15" s="1"/>
      <c r="B15" s="1"/>
      <c r="C15" s="1"/>
      <c r="D15" s="1"/>
      <c r="E15" s="1"/>
      <c r="F15" s="1"/>
      <c r="G15" s="24"/>
      <c r="H15" s="24"/>
    </row>
    <row r="16" spans="1:11" x14ac:dyDescent="0.25">
      <c r="A16" s="1"/>
      <c r="B16" s="14"/>
      <c r="C16" s="1"/>
      <c r="D16" s="1"/>
      <c r="E16" s="1"/>
      <c r="F16" s="1"/>
      <c r="G16" s="24"/>
      <c r="H16" s="24"/>
    </row>
    <row r="17" spans="1:8" x14ac:dyDescent="0.25">
      <c r="A17" s="23" t="s">
        <v>20</v>
      </c>
      <c r="B17" s="1"/>
      <c r="C17" s="1"/>
      <c r="D17" s="1"/>
      <c r="E17" s="1"/>
      <c r="F17" s="1"/>
      <c r="G17" s="24"/>
      <c r="H17" s="24"/>
    </row>
    <row r="18" spans="1:8" x14ac:dyDescent="0.25">
      <c r="A18" s="24"/>
      <c r="B18" s="1"/>
      <c r="C18" s="1"/>
      <c r="D18" s="1"/>
      <c r="E18" s="1"/>
      <c r="F18" s="1"/>
      <c r="G18" s="24"/>
      <c r="H18" s="24"/>
    </row>
  </sheetData>
  <mergeCells count="14">
    <mergeCell ref="A1:F1"/>
    <mergeCell ref="A13:D13"/>
    <mergeCell ref="A14:D14"/>
    <mergeCell ref="A2:F2"/>
    <mergeCell ref="C5:D5"/>
    <mergeCell ref="C6:D6"/>
    <mergeCell ref="C8:D8"/>
    <mergeCell ref="A9:D9"/>
    <mergeCell ref="A10:F10"/>
    <mergeCell ref="A3:F3"/>
    <mergeCell ref="C4:D4"/>
    <mergeCell ref="C7:D7"/>
    <mergeCell ref="C11:D11"/>
    <mergeCell ref="C12:D12"/>
  </mergeCells>
  <phoneticPr fontId="2" type="noConversion"/>
  <conditionalFormatting sqref="B16">
    <cfRule type="cellIs" dxfId="0" priority="1" operator="greaterThan">
      <formula>0.3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BADB0-7A18-491D-BB8B-CEBF38747889}">
  <dimension ref="A1:K12"/>
  <sheetViews>
    <sheetView workbookViewId="0">
      <selection activeCell="E12" sqref="E12"/>
    </sheetView>
  </sheetViews>
  <sheetFormatPr defaultRowHeight="16.5" x14ac:dyDescent="0.25"/>
  <cols>
    <col min="1" max="5" width="15.625" customWidth="1"/>
  </cols>
  <sheetData>
    <row r="1" spans="1:11" ht="60" customHeight="1" x14ac:dyDescent="0.25">
      <c r="A1" s="45" t="s">
        <v>21</v>
      </c>
      <c r="B1" s="45"/>
      <c r="C1" s="45"/>
      <c r="D1" s="45"/>
      <c r="E1" s="45"/>
      <c r="F1" s="6"/>
    </row>
    <row r="2" spans="1:11" ht="21" customHeight="1" x14ac:dyDescent="0.25">
      <c r="A2" s="48" t="s">
        <v>80</v>
      </c>
      <c r="B2" s="48"/>
      <c r="C2" s="48"/>
      <c r="D2" s="48"/>
      <c r="E2" s="48"/>
      <c r="F2" s="17"/>
      <c r="J2" s="5" t="s">
        <v>11</v>
      </c>
      <c r="K2" s="5" t="s">
        <v>19</v>
      </c>
    </row>
    <row r="3" spans="1:11" ht="21" customHeight="1" x14ac:dyDescent="0.25">
      <c r="A3" s="15" t="s">
        <v>22</v>
      </c>
      <c r="B3" s="15" t="s">
        <v>23</v>
      </c>
      <c r="C3" s="15" t="s">
        <v>24</v>
      </c>
      <c r="D3" s="15" t="s">
        <v>25</v>
      </c>
      <c r="E3" s="15" t="s">
        <v>26</v>
      </c>
    </row>
    <row r="4" spans="1:11" ht="21" customHeight="1" x14ac:dyDescent="0.25">
      <c r="A4" s="16"/>
      <c r="B4" s="16"/>
      <c r="C4" s="16">
        <v>0.5</v>
      </c>
      <c r="D4" s="16">
        <v>20</v>
      </c>
      <c r="E4" s="71">
        <f>C4*D4</f>
        <v>10</v>
      </c>
    </row>
    <row r="5" spans="1:11" ht="21" customHeight="1" x14ac:dyDescent="0.25">
      <c r="A5" s="16"/>
      <c r="B5" s="16"/>
      <c r="C5" s="16">
        <v>0.23</v>
      </c>
      <c r="D5" s="16">
        <v>5</v>
      </c>
      <c r="E5" s="71">
        <f t="shared" ref="E5:E8" si="0">C5*D5</f>
        <v>1.1500000000000001</v>
      </c>
    </row>
    <row r="6" spans="1:11" ht="21" customHeight="1" x14ac:dyDescent="0.25">
      <c r="A6" s="16"/>
      <c r="B6" s="16"/>
      <c r="C6" s="16">
        <v>10</v>
      </c>
      <c r="D6" s="16">
        <v>10</v>
      </c>
      <c r="E6" s="71">
        <f t="shared" si="0"/>
        <v>100</v>
      </c>
    </row>
    <row r="7" spans="1:11" ht="21" customHeight="1" x14ac:dyDescent="0.25">
      <c r="A7" s="16"/>
      <c r="B7" s="16"/>
      <c r="C7" s="16">
        <v>15</v>
      </c>
      <c r="D7" s="16">
        <v>15</v>
      </c>
      <c r="E7" s="71">
        <f t="shared" si="0"/>
        <v>225</v>
      </c>
    </row>
    <row r="8" spans="1:11" ht="21" customHeight="1" x14ac:dyDescent="0.25">
      <c r="A8" s="16"/>
      <c r="B8" s="16"/>
      <c r="C8" s="16">
        <v>0.8</v>
      </c>
      <c r="D8" s="16">
        <v>40</v>
      </c>
      <c r="E8" s="71">
        <f t="shared" si="0"/>
        <v>32</v>
      </c>
    </row>
    <row r="9" spans="1:11" ht="21" customHeight="1" x14ac:dyDescent="0.25">
      <c r="A9" s="56" t="s">
        <v>27</v>
      </c>
      <c r="B9" s="56"/>
      <c r="C9" s="56"/>
      <c r="D9" s="56"/>
      <c r="E9" s="71">
        <f>SUM(E4:E8)</f>
        <v>368.15</v>
      </c>
    </row>
    <row r="10" spans="1:11" x14ac:dyDescent="0.25">
      <c r="A10" s="24"/>
      <c r="B10" s="24"/>
      <c r="C10" s="24"/>
      <c r="D10" s="24"/>
      <c r="E10" s="24"/>
    </row>
    <row r="11" spans="1:11" x14ac:dyDescent="0.25">
      <c r="A11" s="24"/>
      <c r="B11" s="24"/>
      <c r="C11" s="24"/>
      <c r="D11" s="24"/>
      <c r="E11" s="24"/>
    </row>
    <row r="12" spans="1:11" x14ac:dyDescent="0.25">
      <c r="A12" s="23" t="s">
        <v>20</v>
      </c>
      <c r="B12" s="24"/>
      <c r="C12" s="24"/>
      <c r="D12" s="24"/>
      <c r="E12" s="24"/>
    </row>
  </sheetData>
  <mergeCells count="3">
    <mergeCell ref="A9:D9"/>
    <mergeCell ref="A1:E1"/>
    <mergeCell ref="A2:E2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C3E4E-2C0C-4484-85A2-30F4EC04C7CE}">
  <dimension ref="A1:H16"/>
  <sheetViews>
    <sheetView workbookViewId="0">
      <selection activeCell="C15" sqref="C15"/>
    </sheetView>
  </sheetViews>
  <sheetFormatPr defaultRowHeight="16.5" x14ac:dyDescent="0.25"/>
  <cols>
    <col min="1" max="1" width="12.875" style="1" customWidth="1"/>
    <col min="2" max="2" width="17.625" style="1" customWidth="1"/>
    <col min="3" max="3" width="14" style="1" customWidth="1"/>
    <col min="4" max="4" width="23.25" style="1" customWidth="1"/>
    <col min="5" max="7" width="10.625" style="1" customWidth="1"/>
    <col min="8" max="8" width="17.625" style="1" customWidth="1"/>
    <col min="9" max="16384" width="9" style="1"/>
  </cols>
  <sheetData>
    <row r="1" spans="1:8" ht="96.75" customHeight="1" x14ac:dyDescent="0.25">
      <c r="A1" s="45" t="s">
        <v>34</v>
      </c>
      <c r="B1" s="45"/>
      <c r="C1" s="45"/>
      <c r="D1" s="45"/>
      <c r="E1" s="45"/>
      <c r="F1" s="45"/>
      <c r="G1" s="45"/>
      <c r="H1" s="45"/>
    </row>
    <row r="2" spans="1:8" ht="21" customHeight="1" x14ac:dyDescent="0.25">
      <c r="A2" s="48" t="s">
        <v>81</v>
      </c>
      <c r="B2" s="48"/>
      <c r="C2" s="48"/>
      <c r="D2" s="48"/>
      <c r="E2" s="48"/>
      <c r="F2" s="48"/>
      <c r="G2" s="48"/>
      <c r="H2" s="48"/>
    </row>
    <row r="3" spans="1:8" ht="49.5" x14ac:dyDescent="0.25">
      <c r="A3" s="15" t="s">
        <v>29</v>
      </c>
      <c r="B3" s="15" t="s">
        <v>30</v>
      </c>
      <c r="C3" s="15" t="s">
        <v>33</v>
      </c>
      <c r="D3" s="15" t="s">
        <v>71</v>
      </c>
      <c r="E3" s="31" t="s">
        <v>75</v>
      </c>
      <c r="F3" s="15" t="s">
        <v>76</v>
      </c>
      <c r="G3" s="15" t="s">
        <v>74</v>
      </c>
      <c r="H3" s="15" t="s">
        <v>73</v>
      </c>
    </row>
    <row r="4" spans="1:8" ht="21" customHeight="1" x14ac:dyDescent="0.25">
      <c r="A4" s="51" t="s">
        <v>69</v>
      </c>
      <c r="B4" s="51"/>
      <c r="C4" s="51"/>
      <c r="D4" s="51"/>
      <c r="E4" s="51"/>
      <c r="F4" s="51"/>
      <c r="G4" s="51"/>
      <c r="H4" s="51"/>
    </row>
    <row r="5" spans="1:8" ht="21" customHeight="1" x14ac:dyDescent="0.25">
      <c r="A5" s="16"/>
      <c r="B5" s="16"/>
      <c r="C5" s="2"/>
      <c r="D5" s="2">
        <v>158</v>
      </c>
      <c r="E5" s="2">
        <v>1</v>
      </c>
      <c r="F5" s="2">
        <v>7</v>
      </c>
      <c r="G5" s="2">
        <v>10</v>
      </c>
      <c r="H5" s="32">
        <f>IF(F5&lt;&gt;0,ROUND(ROUND((D5*E5/ROUND(F5*12,0)),2)*G5,0),0)</f>
        <v>19</v>
      </c>
    </row>
    <row r="6" spans="1:8" ht="21" customHeight="1" x14ac:dyDescent="0.25">
      <c r="A6" s="16"/>
      <c r="B6" s="16"/>
      <c r="C6" s="2"/>
      <c r="D6" s="2">
        <v>348</v>
      </c>
      <c r="E6" s="2">
        <v>1</v>
      </c>
      <c r="F6" s="2">
        <v>5</v>
      </c>
      <c r="G6" s="2">
        <v>8</v>
      </c>
      <c r="H6" s="32">
        <f>IF(F6&lt;&gt;0,ROUND(ROUND((D6*E6/ROUND(F6*12,0)),2)*G6,0),0)</f>
        <v>46</v>
      </c>
    </row>
    <row r="7" spans="1:8" ht="21" customHeight="1" x14ac:dyDescent="0.25">
      <c r="A7" s="57" t="s">
        <v>44</v>
      </c>
      <c r="B7" s="58"/>
      <c r="C7" s="58"/>
      <c r="D7" s="58"/>
      <c r="E7" s="58"/>
      <c r="F7" s="58"/>
      <c r="G7" s="59"/>
      <c r="H7" s="32">
        <f>SUM(H5:H6)</f>
        <v>65</v>
      </c>
    </row>
    <row r="8" spans="1:8" ht="21" customHeight="1" x14ac:dyDescent="0.25">
      <c r="A8" s="51" t="s">
        <v>68</v>
      </c>
      <c r="B8" s="51"/>
      <c r="C8" s="51"/>
      <c r="D8" s="51"/>
      <c r="E8" s="51"/>
      <c r="F8" s="51"/>
      <c r="G8" s="51"/>
      <c r="H8" s="51"/>
    </row>
    <row r="9" spans="1:8" ht="33" x14ac:dyDescent="0.25">
      <c r="A9" s="15" t="s">
        <v>29</v>
      </c>
      <c r="B9" s="15" t="s">
        <v>30</v>
      </c>
      <c r="C9" s="15" t="s">
        <v>33</v>
      </c>
      <c r="D9" s="15" t="s">
        <v>72</v>
      </c>
      <c r="E9" s="31" t="s">
        <v>75</v>
      </c>
      <c r="F9" s="15" t="s">
        <v>76</v>
      </c>
      <c r="G9" s="15" t="s">
        <v>74</v>
      </c>
      <c r="H9" s="15" t="s">
        <v>77</v>
      </c>
    </row>
    <row r="10" spans="1:8" ht="21" customHeight="1" x14ac:dyDescent="0.25">
      <c r="A10" s="16"/>
      <c r="B10" s="16"/>
      <c r="C10" s="2"/>
      <c r="D10" s="2">
        <v>347</v>
      </c>
      <c r="E10" s="2">
        <v>1</v>
      </c>
      <c r="F10" s="2">
        <v>4</v>
      </c>
      <c r="G10" s="2">
        <v>2</v>
      </c>
      <c r="H10" s="32">
        <f>IF(F10&lt;&gt;0,ROUND(ROUND((D10*E10/ROUND(F10*12,0)),2)*G10,0),0)</f>
        <v>14</v>
      </c>
    </row>
    <row r="11" spans="1:8" ht="21" customHeight="1" x14ac:dyDescent="0.25">
      <c r="A11" s="16"/>
      <c r="B11" s="16"/>
      <c r="C11" s="2"/>
      <c r="D11" s="2"/>
      <c r="E11" s="2"/>
      <c r="F11" s="2"/>
      <c r="G11" s="2"/>
      <c r="H11" s="32">
        <f>IF(F11&lt;&gt;0,ROUND(ROUND((D11*E11/ROUND(F11*12,0)),2)*G11,0),0)</f>
        <v>0</v>
      </c>
    </row>
    <row r="12" spans="1:8" ht="21" customHeight="1" x14ac:dyDescent="0.25">
      <c r="A12" s="57" t="s">
        <v>44</v>
      </c>
      <c r="B12" s="58"/>
      <c r="C12" s="58"/>
      <c r="D12" s="58"/>
      <c r="E12" s="58"/>
      <c r="F12" s="58"/>
      <c r="G12" s="59"/>
      <c r="H12" s="32">
        <f>SUM(H10:H11)</f>
        <v>14</v>
      </c>
    </row>
    <row r="13" spans="1:8" ht="21" customHeight="1" x14ac:dyDescent="0.25">
      <c r="A13" s="57" t="s">
        <v>27</v>
      </c>
      <c r="B13" s="58"/>
      <c r="C13" s="58"/>
      <c r="D13" s="58"/>
      <c r="E13" s="58"/>
      <c r="F13" s="58"/>
      <c r="G13" s="59"/>
      <c r="H13" s="32">
        <f>H7+H12</f>
        <v>79</v>
      </c>
    </row>
    <row r="16" spans="1:8" x14ac:dyDescent="0.25">
      <c r="A16" s="23" t="s">
        <v>20</v>
      </c>
    </row>
  </sheetData>
  <mergeCells count="7">
    <mergeCell ref="A13:G13"/>
    <mergeCell ref="A1:H1"/>
    <mergeCell ref="A2:H2"/>
    <mergeCell ref="A4:H4"/>
    <mergeCell ref="A8:H8"/>
    <mergeCell ref="A12:G12"/>
    <mergeCell ref="A7:G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1B66-7985-46D1-A39A-565A8E675BB0}">
  <dimension ref="A1:F9"/>
  <sheetViews>
    <sheetView workbookViewId="0">
      <selection activeCell="A2" sqref="A2:F2"/>
    </sheetView>
  </sheetViews>
  <sheetFormatPr defaultRowHeight="16.5" x14ac:dyDescent="0.25"/>
  <cols>
    <col min="1" max="6" width="15.625" style="1" customWidth="1"/>
    <col min="7" max="16384" width="9" style="1"/>
  </cols>
  <sheetData>
    <row r="1" spans="1:6" ht="90.75" customHeight="1" x14ac:dyDescent="0.25">
      <c r="A1" s="45" t="s">
        <v>34</v>
      </c>
      <c r="B1" s="45"/>
      <c r="C1" s="45"/>
      <c r="D1" s="45"/>
      <c r="E1" s="45"/>
      <c r="F1" s="45"/>
    </row>
    <row r="2" spans="1:6" ht="21" customHeight="1" x14ac:dyDescent="0.25">
      <c r="A2" s="48" t="s">
        <v>65</v>
      </c>
      <c r="B2" s="48"/>
      <c r="C2" s="48"/>
      <c r="D2" s="48"/>
      <c r="E2" s="48"/>
      <c r="F2" s="48"/>
    </row>
    <row r="3" spans="1:6" ht="33" x14ac:dyDescent="0.25">
      <c r="A3" s="15" t="s">
        <v>29</v>
      </c>
      <c r="B3" s="15" t="s">
        <v>30</v>
      </c>
      <c r="C3" s="15" t="s">
        <v>66</v>
      </c>
      <c r="D3" s="15" t="s">
        <v>70</v>
      </c>
      <c r="E3" s="15" t="s">
        <v>67</v>
      </c>
      <c r="F3" s="15" t="s">
        <v>31</v>
      </c>
    </row>
    <row r="4" spans="1:6" ht="21" customHeight="1" x14ac:dyDescent="0.25">
      <c r="A4" s="30"/>
      <c r="B4" s="30"/>
      <c r="C4" s="2">
        <v>200</v>
      </c>
      <c r="D4" s="2"/>
      <c r="E4" s="2">
        <v>1</v>
      </c>
      <c r="F4" s="2">
        <v>25</v>
      </c>
    </row>
    <row r="5" spans="1:6" ht="21" customHeight="1" x14ac:dyDescent="0.25">
      <c r="A5" s="30"/>
      <c r="B5" s="30"/>
      <c r="C5" s="2"/>
      <c r="D5" s="2"/>
      <c r="E5" s="2"/>
      <c r="F5" s="2"/>
    </row>
    <row r="6" spans="1:6" ht="21" customHeight="1" x14ac:dyDescent="0.25">
      <c r="A6" s="56" t="s">
        <v>32</v>
      </c>
      <c r="B6" s="56"/>
      <c r="C6" s="56"/>
      <c r="D6" s="56"/>
      <c r="E6" s="56"/>
      <c r="F6" s="15">
        <f>SUM(F4:F5)</f>
        <v>25</v>
      </c>
    </row>
    <row r="9" spans="1:6" x14ac:dyDescent="0.25">
      <c r="A9" s="23" t="s">
        <v>20</v>
      </c>
    </row>
  </sheetData>
  <mergeCells count="3">
    <mergeCell ref="A6:E6"/>
    <mergeCell ref="A1:F1"/>
    <mergeCell ref="A2:F2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3F346-BA32-482F-936F-C6D4F9223959}">
  <dimension ref="A1:E17"/>
  <sheetViews>
    <sheetView workbookViewId="0">
      <selection activeCell="E14" sqref="E14"/>
    </sheetView>
  </sheetViews>
  <sheetFormatPr defaultRowHeight="16.5" x14ac:dyDescent="0.25"/>
  <cols>
    <col min="1" max="1" width="22.375" customWidth="1"/>
    <col min="2" max="2" width="19.25" customWidth="1"/>
    <col min="3" max="3" width="30.5" customWidth="1"/>
    <col min="4" max="4" width="27.625" customWidth="1"/>
    <col min="5" max="5" width="18.875" customWidth="1"/>
  </cols>
  <sheetData>
    <row r="1" spans="1:5" ht="72" customHeight="1" x14ac:dyDescent="0.25">
      <c r="A1" s="45" t="s">
        <v>21</v>
      </c>
      <c r="B1" s="45"/>
      <c r="C1" s="45"/>
      <c r="D1" s="45"/>
      <c r="E1" s="45"/>
    </row>
    <row r="2" spans="1:5" ht="21.95" customHeight="1" x14ac:dyDescent="0.25">
      <c r="A2" s="48" t="s">
        <v>57</v>
      </c>
      <c r="B2" s="48"/>
      <c r="C2" s="48"/>
      <c r="D2" s="48"/>
      <c r="E2" s="48"/>
    </row>
    <row r="3" spans="1:5" ht="21.95" customHeight="1" x14ac:dyDescent="0.25">
      <c r="A3" s="56" t="s">
        <v>55</v>
      </c>
      <c r="B3" s="56" t="s">
        <v>35</v>
      </c>
      <c r="C3" s="56" t="s">
        <v>36</v>
      </c>
      <c r="D3" s="56" t="s">
        <v>40</v>
      </c>
      <c r="E3" s="56" t="s">
        <v>41</v>
      </c>
    </row>
    <row r="4" spans="1:5" ht="21.95" customHeight="1" x14ac:dyDescent="0.25">
      <c r="A4" s="56"/>
      <c r="B4" s="56"/>
      <c r="C4" s="56"/>
      <c r="D4" s="56"/>
      <c r="E4" s="56"/>
    </row>
    <row r="5" spans="1:5" ht="21.95" customHeight="1" x14ac:dyDescent="0.25">
      <c r="A5" s="56"/>
      <c r="B5" s="16"/>
      <c r="C5" s="16"/>
      <c r="D5" s="16"/>
      <c r="E5" s="2">
        <v>150</v>
      </c>
    </row>
    <row r="6" spans="1:5" ht="21.95" customHeight="1" x14ac:dyDescent="0.25">
      <c r="A6" s="56"/>
      <c r="B6" s="16"/>
      <c r="C6" s="16"/>
      <c r="D6" s="16"/>
      <c r="E6" s="2"/>
    </row>
    <row r="7" spans="1:5" ht="21.95" customHeight="1" x14ac:dyDescent="0.25">
      <c r="A7" s="56" t="s">
        <v>56</v>
      </c>
      <c r="B7" s="15" t="s">
        <v>35</v>
      </c>
      <c r="C7" s="15" t="s">
        <v>36</v>
      </c>
      <c r="D7" s="15" t="s">
        <v>37</v>
      </c>
      <c r="E7" s="15" t="s">
        <v>38</v>
      </c>
    </row>
    <row r="8" spans="1:5" ht="21.95" customHeight="1" x14ac:dyDescent="0.25">
      <c r="A8" s="56"/>
      <c r="B8" s="16"/>
      <c r="C8" s="16"/>
      <c r="D8" s="16"/>
      <c r="E8" s="2">
        <v>450</v>
      </c>
    </row>
    <row r="9" spans="1:5" ht="21.95" customHeight="1" x14ac:dyDescent="0.25">
      <c r="A9" s="56"/>
      <c r="B9" s="16"/>
      <c r="C9" s="16"/>
      <c r="D9" s="16"/>
      <c r="E9" s="2"/>
    </row>
    <row r="10" spans="1:5" ht="21.95" customHeight="1" x14ac:dyDescent="0.25">
      <c r="A10" s="56" t="s">
        <v>39</v>
      </c>
      <c r="B10" s="56"/>
      <c r="C10" s="56"/>
      <c r="D10" s="56"/>
      <c r="E10" s="15">
        <f>SUM(E5:E6,E8:E9)</f>
        <v>600</v>
      </c>
    </row>
    <row r="11" spans="1:5" x14ac:dyDescent="0.25">
      <c r="A11" s="24"/>
      <c r="B11" s="24"/>
      <c r="C11" s="24"/>
      <c r="D11" s="24"/>
      <c r="E11" s="24"/>
    </row>
    <row r="12" spans="1:5" x14ac:dyDescent="0.25">
      <c r="A12" s="24"/>
      <c r="B12" s="24"/>
      <c r="C12" s="24"/>
      <c r="D12" s="24"/>
      <c r="E12" s="24"/>
    </row>
    <row r="13" spans="1:5" x14ac:dyDescent="0.25">
      <c r="A13" s="23" t="s">
        <v>20</v>
      </c>
      <c r="B13" s="24"/>
      <c r="C13" s="24"/>
      <c r="D13" s="24"/>
      <c r="E13" s="24"/>
    </row>
    <row r="17" spans="2:2" x14ac:dyDescent="0.25">
      <c r="B17" s="13"/>
    </row>
  </sheetData>
  <mergeCells count="9">
    <mergeCell ref="A7:A9"/>
    <mergeCell ref="A10:D10"/>
    <mergeCell ref="D3:D4"/>
    <mergeCell ref="E3:E4"/>
    <mergeCell ref="A1:E1"/>
    <mergeCell ref="A2:E2"/>
    <mergeCell ref="A3:A6"/>
    <mergeCell ref="B3:B4"/>
    <mergeCell ref="C3:C4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7919-E6B0-469B-98CA-0E89B608372A}">
  <dimension ref="A1:D17"/>
  <sheetViews>
    <sheetView workbookViewId="0">
      <selection activeCell="C17" sqref="C17"/>
    </sheetView>
  </sheetViews>
  <sheetFormatPr defaultRowHeight="16.5" x14ac:dyDescent="0.25"/>
  <cols>
    <col min="1" max="1" width="67.25" customWidth="1"/>
    <col min="2" max="4" width="13.625" style="22" customWidth="1"/>
  </cols>
  <sheetData>
    <row r="1" spans="1:4" ht="57" customHeight="1" x14ac:dyDescent="0.25">
      <c r="A1" s="45" t="s">
        <v>21</v>
      </c>
      <c r="B1" s="45"/>
      <c r="C1" s="45"/>
      <c r="D1" s="45"/>
    </row>
    <row r="2" spans="1:4" ht="21" customHeight="1" x14ac:dyDescent="0.25">
      <c r="A2" s="66" t="s">
        <v>78</v>
      </c>
      <c r="B2" s="67"/>
      <c r="C2" s="67"/>
      <c r="D2" s="68"/>
    </row>
    <row r="3" spans="1:4" ht="21" customHeight="1" x14ac:dyDescent="0.25">
      <c r="A3" s="69" t="s">
        <v>48</v>
      </c>
      <c r="B3" s="69"/>
      <c r="C3" s="69"/>
      <c r="D3" s="69"/>
    </row>
    <row r="4" spans="1:4" ht="21" customHeight="1" x14ac:dyDescent="0.25">
      <c r="A4" s="21" t="s">
        <v>49</v>
      </c>
      <c r="B4" s="21" t="s">
        <v>50</v>
      </c>
      <c r="C4" s="21" t="s">
        <v>38</v>
      </c>
      <c r="D4" s="63"/>
    </row>
    <row r="5" spans="1:4" ht="21" customHeight="1" x14ac:dyDescent="0.25">
      <c r="A5" s="37"/>
      <c r="B5" s="37"/>
      <c r="C5" s="38">
        <v>30</v>
      </c>
      <c r="D5" s="64"/>
    </row>
    <row r="6" spans="1:4" ht="21" customHeight="1" x14ac:dyDescent="0.25">
      <c r="A6" s="39"/>
      <c r="B6" s="37"/>
      <c r="C6" s="38"/>
      <c r="D6" s="64"/>
    </row>
    <row r="7" spans="1:4" ht="21" customHeight="1" x14ac:dyDescent="0.25">
      <c r="A7" s="21" t="s">
        <v>51</v>
      </c>
      <c r="B7" s="21"/>
      <c r="C7" s="34">
        <f>SUM(C5:C6)</f>
        <v>30</v>
      </c>
      <c r="D7" s="65"/>
    </row>
    <row r="8" spans="1:4" ht="21" customHeight="1" x14ac:dyDescent="0.25">
      <c r="A8" s="60"/>
      <c r="B8" s="61"/>
      <c r="C8" s="61"/>
      <c r="D8" s="62"/>
    </row>
    <row r="9" spans="1:4" ht="21" customHeight="1" x14ac:dyDescent="0.25">
      <c r="A9" s="69" t="s">
        <v>52</v>
      </c>
      <c r="B9" s="69"/>
      <c r="C9" s="69"/>
      <c r="D9" s="69"/>
    </row>
    <row r="10" spans="1:4" ht="21" customHeight="1" x14ac:dyDescent="0.25">
      <c r="A10" s="21" t="s">
        <v>49</v>
      </c>
      <c r="B10" s="21" t="s">
        <v>53</v>
      </c>
      <c r="C10" s="21" t="s">
        <v>50</v>
      </c>
      <c r="D10" s="21" t="s">
        <v>38</v>
      </c>
    </row>
    <row r="11" spans="1:4" ht="21" customHeight="1" x14ac:dyDescent="0.25">
      <c r="A11" s="37"/>
      <c r="B11" s="37"/>
      <c r="C11" s="38">
        <v>0</v>
      </c>
      <c r="D11" s="21"/>
    </row>
    <row r="12" spans="1:4" ht="21" customHeight="1" x14ac:dyDescent="0.25">
      <c r="A12" s="39"/>
      <c r="B12" s="37"/>
      <c r="C12" s="38"/>
      <c r="D12" s="21"/>
    </row>
    <row r="13" spans="1:4" ht="21" customHeight="1" x14ac:dyDescent="0.25">
      <c r="A13" s="21" t="s">
        <v>51</v>
      </c>
      <c r="B13" s="21"/>
      <c r="C13" s="34">
        <f>SUM(C11:C12)</f>
        <v>0</v>
      </c>
      <c r="D13" s="21"/>
    </row>
    <row r="14" spans="1:4" ht="21" customHeight="1" x14ac:dyDescent="0.25">
      <c r="A14" s="21" t="s">
        <v>54</v>
      </c>
      <c r="B14" s="21"/>
      <c r="C14" s="35">
        <f>SUM(C5:C6,C11:C12)</f>
        <v>30</v>
      </c>
      <c r="D14" s="21"/>
    </row>
    <row r="17" spans="1:1" x14ac:dyDescent="0.25">
      <c r="A17" s="23" t="s">
        <v>20</v>
      </c>
    </row>
  </sheetData>
  <mergeCells count="6">
    <mergeCell ref="A1:D1"/>
    <mergeCell ref="A8:D8"/>
    <mergeCell ref="D4:D7"/>
    <mergeCell ref="A2:D2"/>
    <mergeCell ref="A9:D9"/>
    <mergeCell ref="A3:D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研發總經費預算表</vt:lpstr>
      <vt:lpstr>人事費</vt:lpstr>
      <vt:lpstr>材料費</vt:lpstr>
      <vt:lpstr>設備費</vt:lpstr>
      <vt:lpstr>維護費</vt:lpstr>
      <vt:lpstr>委外費</vt:lpstr>
      <vt:lpstr>專利研究費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2019-05-28T01:49:39Z</dcterms:created>
  <dcterms:modified xsi:type="dcterms:W3CDTF">2026-05-20T23:52:58Z</dcterms:modified>
</cp:coreProperties>
</file>